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bin" ContentType="application/vnd.openxmlformats-officedocument.wordprocessingml.printerSettings"/>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3"/>
    <sheet name="Page 1 - ORCHARD INFO" sheetId="2" r:id="rId4"/>
    <sheet name="Page 1 - SPEED CALC" sheetId="3" r:id="rId5"/>
    <sheet name="Page 1 - TRV CALC" sheetId="4" r:id="rId6"/>
    <sheet name="Page 2 - LEFT GPM" sheetId="5" r:id="rId7"/>
    <sheet name="Page 2 - RIGHT GPM" sheetId="6" r:id="rId8"/>
    <sheet name="Page 2 - GPA CALC" sheetId="7" r:id="rId9"/>
  </sheets>
</workbook>
</file>

<file path=xl/sharedStrings.xml><?xml version="1.0" encoding="utf-8"?>
<sst xmlns="http://schemas.openxmlformats.org/spreadsheetml/2006/main" uniqueCount="80">
  <si>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</si>
  <si>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</si>
  <si>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</si>
  <si>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</si>
  <si>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Page 1</t>
  </si>
  <si>
    <t>ORCHARD INFO</t>
  </si>
  <si>
    <t>Page 1 - ORCHARD INFO</t>
  </si>
  <si>
    <t>Date</t>
  </si>
  <si>
    <t>Orchard</t>
  </si>
  <si>
    <t>Honey Pot Hill</t>
  </si>
  <si>
    <t>Town</t>
  </si>
  <si>
    <t>Stow</t>
  </si>
  <si>
    <t>State</t>
  </si>
  <si>
    <t>MA</t>
  </si>
  <si>
    <t>Phone</t>
  </si>
  <si>
    <t>Operator</t>
  </si>
  <si>
    <t>Tractor</t>
  </si>
  <si>
    <t>Gear</t>
  </si>
  <si>
    <t>RPM</t>
  </si>
  <si>
    <t>Sprayer</t>
  </si>
  <si>
    <t>Rears</t>
  </si>
  <si>
    <t>Gallons</t>
  </si>
  <si>
    <t>Pressure</t>
  </si>
  <si>
    <t>PulBlast</t>
  </si>
  <si>
    <t>SPEED CALC</t>
  </si>
  <si>
    <t>Page 1 - SPEED CALC</t>
  </si>
  <si>
    <t>SPEED CALCULATION</t>
  </si>
  <si>
    <t>Distance (feet)</t>
  </si>
  <si>
    <t>Time down (seconds)</t>
  </si>
  <si>
    <t>Time back (seconds)</t>
  </si>
  <si>
    <t>Time (average)</t>
  </si>
  <si>
    <t>MPH</t>
  </si>
  <si>
    <t>TRV CALC</t>
  </si>
  <si>
    <t>Page 1 - TRV CALC</t>
  </si>
  <si>
    <t>TRV CALCULATION</t>
  </si>
  <si>
    <t>Block</t>
  </si>
  <si>
    <t>Large trees</t>
  </si>
  <si>
    <t>tree height</t>
  </si>
  <si>
    <t>tree width</t>
  </si>
  <si>
    <t>row width</t>
  </si>
  <si>
    <t>Feet of row per acre=</t>
  </si>
  <si>
    <t>Speed (feet per minute) =</t>
  </si>
  <si>
    <t>DGA=</t>
  </si>
  <si>
    <t>Page 2</t>
  </si>
  <si>
    <t>LEFT GPM</t>
  </si>
  <si>
    <t>Page 2 - LEFT GPM</t>
  </si>
  <si>
    <t>Nozzle #</t>
  </si>
  <si>
    <t>ml</t>
  </si>
  <si>
    <t>oz</t>
  </si>
  <si>
    <t>minutes</t>
  </si>
  <si>
    <t>gal/min</t>
  </si>
  <si>
    <t>L-10</t>
  </si>
  <si>
    <t>L-09</t>
  </si>
  <si>
    <t>L-08</t>
  </si>
  <si>
    <t>L-07</t>
  </si>
  <si>
    <t>L-06</t>
  </si>
  <si>
    <t>L-05</t>
  </si>
  <si>
    <t>L-04</t>
  </si>
  <si>
    <t>L-03</t>
  </si>
  <si>
    <t>L-02</t>
  </si>
  <si>
    <t>L-01</t>
  </si>
  <si>
    <t>RIGHT GPM</t>
  </si>
  <si>
    <t>Page 2 - RIGHT GPM</t>
  </si>
  <si>
    <t>R-10</t>
  </si>
  <si>
    <t>R-09</t>
  </si>
  <si>
    <t>R-08</t>
  </si>
  <si>
    <t>R-07</t>
  </si>
  <si>
    <t>R-06</t>
  </si>
  <si>
    <t>R-05</t>
  </si>
  <si>
    <t>R-04</t>
  </si>
  <si>
    <t>R-03</t>
  </si>
  <si>
    <t>R-02</t>
  </si>
  <si>
    <t>R-01</t>
  </si>
  <si>
    <t>BOTTOM GPM</t>
  </si>
  <si>
    <t>GPA CALC</t>
  </si>
  <si>
    <t>Page 2 - GPA CALC</t>
  </si>
  <si>
    <t>all nozzles</t>
  </si>
  <si>
    <t>TOTAL GPM</t>
  </si>
  <si>
    <t>minutes per acre=</t>
  </si>
  <si>
    <t>GPA</t>
  </si>
</sst>
</file>

<file path=xl/styles.xml><?xml version="1.0" encoding="utf-8"?>
<styleSheet xmlns="http://schemas.openxmlformats.org/spreadsheetml/2006/main">
  <numFmts count="3">
    <numFmt numFmtId="0" formatCode="General"/>
    <numFmt numFmtId="59" formatCode="mmm d, yyyy"/>
    <numFmt numFmtId="60" formatCode="# ###/###"/>
  </numFmts>
  <fonts count="6">
    <font>
      <sz val="12"/>
      <color indexed="8"/>
      <name val="Verdana"/>
    </font>
    <font>
      <sz val="14"/>
      <color indexed="8"/>
      <name val="Verdana"/>
    </font>
    <font>
      <u val="single"/>
      <sz val="12"/>
      <color indexed="11"/>
      <name val="Verdana"/>
    </font>
    <font>
      <sz val="10"/>
      <color indexed="8"/>
      <name val="Helvetica Neue"/>
    </font>
    <font>
      <b val="1"/>
      <sz val="12"/>
      <color indexed="8"/>
      <name val="Helvetica Neue"/>
    </font>
    <font>
      <b val="1"/>
      <sz val="10"/>
      <color indexed="8"/>
      <name val="Helvetica Neue"/>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2">
    <border>
      <left/>
      <right/>
      <top/>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top" wrapText="1"/>
    </xf>
  </cellStyleXfs>
  <cellXfs count="25">
    <xf numFmtId="0" fontId="0" applyNumberFormat="0" applyFont="1" applyFill="0" applyBorder="0" applyAlignment="1" applyProtection="0">
      <alignment vertical="top" wrapText="1"/>
    </xf>
    <xf numFmtId="0" fontId="0" applyNumberFormat="0" applyFont="1" applyFill="0" applyBorder="0" applyAlignment="1" applyProtection="0">
      <alignment vertical="top" wrapText="1"/>
    </xf>
    <xf numFmtId="0" fontId="1" applyNumberFormat="0" applyFont="1" applyFill="0" applyBorder="0" applyAlignment="0" applyProtection="0"/>
    <xf numFmtId="0" fontId="0" fillId="2" applyNumberFormat="0" applyFont="1" applyFill="1" applyBorder="0" applyAlignment="0" applyProtection="0"/>
    <xf numFmtId="0" fontId="0" fillId="3" applyNumberFormat="0" applyFont="1" applyFill="1" applyBorder="0" applyAlignment="0" applyProtection="0"/>
    <xf numFmtId="0" fontId="2" fillId="3" applyNumberFormat="0" applyFont="1" applyFill="1" applyBorder="0" applyAlignment="0" applyProtection="0"/>
    <xf numFmtId="0" fontId="3" applyNumberFormat="1" applyFont="1" applyFill="0" applyBorder="0" applyAlignment="1" applyProtection="0">
      <alignment vertical="top"/>
    </xf>
    <xf numFmtId="0" fontId="5" fillId="4" borderId="1" applyNumberFormat="1" applyFont="1" applyFill="1" applyBorder="1" applyAlignment="1" applyProtection="0">
      <alignment horizontal="center" vertical="top" wrapText="1"/>
    </xf>
    <xf numFmtId="0" fontId="5" fillId="4" borderId="1" applyNumberFormat="0" applyFont="1" applyFill="1" applyBorder="1" applyAlignment="1" applyProtection="0">
      <alignment horizontal="center" vertical="top" wrapText="1"/>
    </xf>
    <xf numFmtId="0" fontId="5" fillId="4" borderId="1" applyNumberFormat="1" applyFont="1" applyFill="1" applyBorder="1" applyAlignment="1" applyProtection="0">
      <alignment horizontal="left" vertical="top" wrapText="1"/>
    </xf>
    <xf numFmtId="59" fontId="3" borderId="1" applyNumberFormat="1" applyFont="1" applyFill="0" applyBorder="1" applyAlignment="1" applyProtection="0">
      <alignment vertical="top"/>
    </xf>
    <xf numFmtId="0" fontId="3" borderId="1" applyNumberFormat="0" applyFont="1" applyFill="0" applyBorder="1" applyAlignment="1" applyProtection="0">
      <alignment vertical="top"/>
    </xf>
    <xf numFmtId="0" fontId="3" borderId="1" applyNumberFormat="1" applyFont="1" applyFill="0" applyBorder="1" applyAlignment="1" applyProtection="0">
      <alignment vertical="top"/>
    </xf>
    <xf numFmtId="0" fontId="3" applyNumberFormat="1" applyFont="1" applyFill="0" applyBorder="0" applyAlignment="1" applyProtection="0">
      <alignment vertical="top"/>
    </xf>
    <xf numFmtId="0" fontId="3" borderId="1" applyNumberFormat="1" applyFont="1" applyFill="0" applyBorder="1" applyAlignment="1" applyProtection="0">
      <alignment horizontal="center" vertical="top"/>
    </xf>
    <xf numFmtId="4" fontId="3" borderId="1" applyNumberFormat="1" applyFont="1" applyFill="0" applyBorder="1" applyAlignment="1" applyProtection="0">
      <alignment horizontal="center" vertical="top"/>
    </xf>
    <xf numFmtId="0" fontId="3" applyNumberFormat="1" applyFont="1" applyFill="0" applyBorder="0" applyAlignment="1" applyProtection="0">
      <alignment vertical="top"/>
    </xf>
    <xf numFmtId="0" fontId="5" fillId="4" borderId="1" applyNumberFormat="1" applyFont="1" applyFill="1" applyBorder="1" applyAlignment="1" applyProtection="0">
      <alignment horizontal="right" vertical="top" wrapText="1"/>
    </xf>
    <xf numFmtId="3" fontId="3" borderId="1" applyNumberFormat="1" applyFont="1" applyFill="0" applyBorder="1" applyAlignment="1" applyProtection="0">
      <alignment horizontal="center" vertical="top"/>
    </xf>
    <xf numFmtId="0" fontId="3" applyNumberFormat="1" applyFont="1" applyFill="0" applyBorder="0" applyAlignment="1" applyProtection="0">
      <alignment vertical="top"/>
    </xf>
    <xf numFmtId="0" fontId="3" applyNumberFormat="1" applyFont="1" applyFill="0" applyBorder="0" applyAlignment="1" applyProtection="0">
      <alignment vertical="top"/>
    </xf>
    <xf numFmtId="1" fontId="3" borderId="1" applyNumberFormat="1" applyFont="1" applyFill="0" applyBorder="1" applyAlignment="1" applyProtection="0">
      <alignment horizontal="center" vertical="top"/>
    </xf>
    <xf numFmtId="60" fontId="3" borderId="1" applyNumberFormat="1" applyFont="1" applyFill="0" applyBorder="1" applyAlignment="1" applyProtection="0">
      <alignment horizontal="center" vertical="top"/>
    </xf>
    <xf numFmtId="0" fontId="3" applyNumberFormat="1" applyFont="1" applyFill="0" applyBorder="0" applyAlignment="1" applyProtection="0">
      <alignment vertical="top"/>
    </xf>
    <xf numFmtId="3" fontId="5" borderId="1" applyNumberFormat="1" applyFont="1" applyFill="0" applyBorder="1" applyAlignment="1" applyProtection="0">
      <alignment horizontal="center"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eaeaea"/>
      <rgbColor rgb="ffd6d6d6"/>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worksheet" Target="worksheets/sheet.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worksheets/sheet.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24</v>
      </c>
      <c r="D11" t="s" s="5">
        <v>25</v>
      </c>
    </row>
    <row r="12">
      <c r="B12" s="4"/>
      <c r="C12" t="s" s="4">
        <v>32</v>
      </c>
      <c r="D12" t="s" s="5">
        <v>33</v>
      </c>
    </row>
    <row r="13">
      <c r="B13" t="s" s="3">
        <v>43</v>
      </c>
      <c r="C13" s="3"/>
      <c r="D13" s="3"/>
    </row>
    <row r="14">
      <c r="B14" s="4"/>
      <c r="C14" t="s" s="4">
        <v>44</v>
      </c>
      <c r="D14" t="s" s="5">
        <v>45</v>
      </c>
    </row>
    <row r="15">
      <c r="B15" s="4"/>
      <c r="C15" t="s" s="4">
        <v>61</v>
      </c>
      <c r="D15" t="s" s="5">
        <v>62</v>
      </c>
    </row>
    <row r="16">
      <c r="B16" s="4"/>
      <c r="C16" t="s" s="4">
        <v>74</v>
      </c>
      <c r="D16" t="s" s="5">
        <v>75</v>
      </c>
    </row>
  </sheetData>
  <mergeCells count="1">
    <mergeCell ref="B3:D3"/>
  </mergeCells>
  <hyperlinks>
    <hyperlink ref="D10" location="'Page 1 - ORCHARD INFO'!R1C1" tooltip="" display="Page 1 - ORCHARD INFO"/>
    <hyperlink ref="D11" location="'Page 1 - SPEED CALC'!R1C1" tooltip="" display="Page 1 - SPEED CALC"/>
    <hyperlink ref="D12" location="'Page 1 - TRV CALC'!R1C1" tooltip="" display="Page 1 - TRV CALC"/>
    <hyperlink ref="D14" location="'Page 2 - LEFT GPM'!R1C1" tooltip="" display="Page 2 - LEFT GPM"/>
    <hyperlink ref="D15" location="'Page 2 - RIGHT GPM'!R1C1" tooltip="" display="Page 2 - RIGHT GPM"/>
    <hyperlink ref="D16" location="'Page 2 - GPA CALC'!R1C1" tooltip="" display="Page 2 - GPA CALC"/>
  </hyperlinks>
</worksheet>
</file>

<file path=xl/worksheets/sheet1.xml><?xml version="1.0" encoding="utf-8"?>
<worksheet xmlns:r="http://schemas.openxmlformats.org/officeDocument/2006/relationships" xmlns="http://schemas.openxmlformats.org/spreadsheetml/2006/main">
  <dimension ref="A1:G9"/>
  <sheetViews>
    <sheetView workbookViewId="0" showGridLines="0" defaultGridColor="1"/>
  </sheetViews>
  <sheetFormatPr defaultColWidth="15.9912" defaultRowHeight="13" customHeight="1" outlineLevelRow="0" outlineLevelCol="0"/>
  <cols>
    <col min="1" max="1" width="16.0078" style="6" customWidth="1"/>
    <col min="2" max="2" width="9.39062" style="6" customWidth="1"/>
    <col min="3" max="3" width="4.89062" style="6" customWidth="1"/>
    <col min="4" max="4" width="4.08594" style="6" customWidth="1"/>
    <col min="5" max="5" width="5.54688" style="6" customWidth="1"/>
    <col min="6" max="6" width="2.75781" style="6" customWidth="1"/>
    <col min="7" max="7" width="2.75781" style="6" customWidth="1"/>
    <col min="8" max="256" width="16.0078" style="6" customWidth="1"/>
  </cols>
  <sheetData>
    <row r="1" ht="14" customHeight="1">
      <c r="A1" t="s" s="7">
        <v>5</v>
      </c>
      <c r="B1" s="8"/>
      <c r="C1" s="8"/>
      <c r="D1" s="8"/>
      <c r="E1" s="8"/>
      <c r="F1" s="8"/>
      <c r="G1" s="8"/>
    </row>
    <row r="2" ht="15" customHeight="1">
      <c r="A2" t="s" s="9">
        <v>7</v>
      </c>
      <c r="B2" s="10">
        <v>39598</v>
      </c>
      <c r="C2" s="11"/>
      <c r="D2" s="11"/>
      <c r="E2" s="11"/>
      <c r="F2" s="11"/>
      <c r="G2" s="11"/>
    </row>
    <row r="3" ht="15" customHeight="1">
      <c r="A3" t="s" s="9">
        <v>8</v>
      </c>
      <c r="B3" t="s" s="12">
        <v>9</v>
      </c>
      <c r="C3" s="11"/>
      <c r="D3" s="11"/>
      <c r="E3" s="11"/>
      <c r="F3" s="11"/>
      <c r="G3" s="11"/>
    </row>
    <row r="4" ht="15" customHeight="1">
      <c r="A4" t="s" s="9">
        <v>10</v>
      </c>
      <c r="B4" t="s" s="12">
        <v>11</v>
      </c>
      <c r="C4" t="s" s="12">
        <v>12</v>
      </c>
      <c r="D4" t="s" s="12">
        <v>13</v>
      </c>
      <c r="E4" s="11"/>
      <c r="F4" s="11"/>
      <c r="G4" s="11"/>
    </row>
    <row r="5" ht="14" customHeight="1">
      <c r="A5" t="s" s="9">
        <v>14</v>
      </c>
      <c r="B5" s="11"/>
      <c r="C5" s="11"/>
      <c r="D5" s="11"/>
      <c r="E5" s="11"/>
      <c r="F5" s="11"/>
      <c r="G5" s="11"/>
    </row>
    <row r="6" ht="14" customHeight="1">
      <c r="A6" t="s" s="9">
        <v>15</v>
      </c>
      <c r="B6" s="11"/>
      <c r="C6" s="11"/>
      <c r="D6" s="11"/>
      <c r="E6" s="11"/>
      <c r="F6" s="11"/>
      <c r="G6" s="11"/>
    </row>
    <row r="7" ht="15" customHeight="1">
      <c r="A7" t="s" s="9">
        <v>16</v>
      </c>
      <c r="B7" s="11"/>
      <c r="C7" t="s" s="12">
        <v>17</v>
      </c>
      <c r="D7" s="11"/>
      <c r="E7" t="s" s="12">
        <v>18</v>
      </c>
      <c r="F7" s="11"/>
      <c r="G7" s="11"/>
    </row>
    <row r="8" ht="15" customHeight="1">
      <c r="A8" t="s" s="9">
        <v>19</v>
      </c>
      <c r="B8" t="s" s="12">
        <v>20</v>
      </c>
      <c r="C8" t="s" s="12">
        <v>21</v>
      </c>
      <c r="D8" s="12">
        <v>300</v>
      </c>
      <c r="E8" t="s" s="12">
        <v>22</v>
      </c>
      <c r="F8" s="12">
        <v>150</v>
      </c>
      <c r="G8" s="11"/>
    </row>
    <row r="9" ht="15" customHeight="1">
      <c r="A9" s="9"/>
      <c r="B9" t="s" s="12">
        <v>23</v>
      </c>
      <c r="C9" s="11"/>
      <c r="D9" s="11"/>
      <c r="E9" s="11"/>
      <c r="F9" s="11"/>
      <c r="G9" s="11"/>
    </row>
  </sheetData>
  <pageMargins left="0" right="0" top="0" bottom="0" header="0" footer="0"/>
  <pageSetup firstPageNumber="1" fitToHeight="1" fitToWidth="1" scale="100" useFirstPageNumber="0" orientation="portrait" pageOrder="downThenOver"/>
  <headerFooter>
    <oddFooter>&amp;"Helvetica,Regular"&amp;11&amp;P</oddFooter>
  </headerFooter>
</worksheet>
</file>

<file path=xl/worksheets/sheet2.xml><?xml version="1.0" encoding="utf-8"?>
<worksheet xmlns:r="http://schemas.openxmlformats.org/officeDocument/2006/relationships" xmlns="http://schemas.openxmlformats.org/spreadsheetml/2006/main">
  <dimension ref="A1:B14"/>
  <sheetViews>
    <sheetView workbookViewId="0" showGridLines="0" defaultGridColor="1"/>
  </sheetViews>
  <sheetFormatPr defaultColWidth="19.0044" defaultRowHeight="13" customHeight="1" outlineLevelRow="0" outlineLevelCol="0"/>
  <cols>
    <col min="1" max="1" width="19.0078" style="13" customWidth="1"/>
    <col min="2" max="2" width="9" style="13" customWidth="1"/>
    <col min="3" max="256" width="19.0078" style="13" customWidth="1"/>
  </cols>
  <sheetData>
    <row r="1" ht="15" customHeight="1">
      <c r="A1" t="s" s="7">
        <v>26</v>
      </c>
      <c r="B1" s="7"/>
    </row>
    <row r="2" ht="15" customHeight="1">
      <c r="A2" t="s" s="9">
        <v>27</v>
      </c>
      <c r="B2" s="14">
        <v>300</v>
      </c>
    </row>
    <row r="3" ht="15" customHeight="1">
      <c r="A3" t="s" s="9">
        <v>28</v>
      </c>
      <c r="B3" s="14">
        <v>30</v>
      </c>
    </row>
    <row r="4" ht="15" customHeight="1">
      <c r="A4" t="s" s="9">
        <v>29</v>
      </c>
      <c r="B4" s="14">
        <v>30</v>
      </c>
    </row>
    <row r="5" ht="15" customHeight="1">
      <c r="A5" t="s" s="9">
        <v>30</v>
      </c>
      <c r="B5" s="14">
        <f>AVERAGE(B3:B4)</f>
        <v>30</v>
      </c>
    </row>
    <row r="6" ht="15" customHeight="1">
      <c r="A6" t="s" s="9">
        <v>31</v>
      </c>
      <c r="B6" s="15">
        <f>(B2*60)/(B5*88)</f>
        <v>6.818181818181818</v>
      </c>
    </row>
    <row r="7" ht="15" customHeight="1">
      <c r="A7" s="9"/>
      <c r="B7" s="14"/>
    </row>
    <row r="8" ht="15" customHeight="1">
      <c r="A8" s="9"/>
      <c r="B8" s="14"/>
    </row>
    <row r="9" ht="15" customHeight="1">
      <c r="A9" s="9"/>
      <c r="B9" s="14"/>
    </row>
    <row r="10" ht="15" customHeight="1">
      <c r="A10" s="9"/>
      <c r="B10" s="14"/>
    </row>
    <row r="11" ht="15" customHeight="1">
      <c r="A11" s="9"/>
      <c r="B11" s="14"/>
    </row>
    <row r="12" ht="15" customHeight="1">
      <c r="A12" s="9"/>
      <c r="B12" s="14"/>
    </row>
    <row r="13" ht="15" customHeight="1">
      <c r="A13" s="9"/>
      <c r="B13" s="14"/>
    </row>
    <row r="14" ht="15" customHeight="1">
      <c r="A14" s="9"/>
      <c r="B14" s="14"/>
    </row>
  </sheetData>
  <pageMargins left="0" right="0" top="0" bottom="0" header="0" footer="0"/>
  <pageSetup firstPageNumber="1" fitToHeight="1" fitToWidth="1" scale="100" useFirstPageNumber="0" orientation="portrait" pageOrder="downThenOver"/>
  <headerFooter>
    <oddFooter>&amp;"Helvetica,Regular"&amp;11&amp;P</oddFooter>
  </headerFooter>
</worksheet>
</file>

<file path=xl/worksheets/sheet3.xml><?xml version="1.0" encoding="utf-8"?>
<worksheet xmlns:r="http://schemas.openxmlformats.org/officeDocument/2006/relationships" xmlns="http://schemas.openxmlformats.org/spreadsheetml/2006/main">
  <dimension ref="A1:B10"/>
  <sheetViews>
    <sheetView workbookViewId="0" showGridLines="0" defaultGridColor="1"/>
  </sheetViews>
  <sheetFormatPr defaultColWidth="20.3648" defaultRowHeight="13" customHeight="1" outlineLevelRow="0" outlineLevelCol="0"/>
  <cols>
    <col min="1" max="1" width="20.3828" style="16" customWidth="1"/>
    <col min="2" max="2" width="12.5625" style="16" customWidth="1"/>
    <col min="3" max="256" width="20.3828" style="16" customWidth="1"/>
  </cols>
  <sheetData>
    <row r="1" ht="15" customHeight="1">
      <c r="A1" t="s" s="7">
        <v>34</v>
      </c>
      <c r="B1" s="7"/>
    </row>
    <row r="2" ht="15" customHeight="1">
      <c r="A2" t="s" s="17">
        <v>35</v>
      </c>
      <c r="B2" t="s" s="14">
        <v>36</v>
      </c>
    </row>
    <row r="3" ht="15" customHeight="1">
      <c r="A3" t="s" s="17">
        <v>37</v>
      </c>
      <c r="B3" s="14">
        <v>9</v>
      </c>
    </row>
    <row r="4" ht="15" customHeight="1">
      <c r="A4" t="s" s="17">
        <v>38</v>
      </c>
      <c r="B4" s="14">
        <v>8</v>
      </c>
    </row>
    <row r="5" ht="15" customHeight="1">
      <c r="A5" t="s" s="17">
        <v>39</v>
      </c>
      <c r="B5" s="14">
        <v>14</v>
      </c>
    </row>
    <row r="6" ht="15" customHeight="1">
      <c r="A6" t="s" s="17">
        <v>40</v>
      </c>
      <c r="B6" s="18">
        <f>43560/B5</f>
        <v>3111.428571428572</v>
      </c>
    </row>
    <row r="7" ht="15" customHeight="1">
      <c r="A7" t="s" s="17">
        <v>41</v>
      </c>
      <c r="B7" s="15">
        <f>'Page 1 - SPEED CALC'!B6*88</f>
        <v>600</v>
      </c>
    </row>
    <row r="8" ht="15" customHeight="1">
      <c r="A8" t="s" s="17">
        <v>42</v>
      </c>
      <c r="B8" s="18">
        <f>B3*B4*B6*(0.7/1000)</f>
        <v>156.816</v>
      </c>
    </row>
    <row r="9" ht="15" customHeight="1">
      <c r="A9" s="17"/>
      <c r="B9" s="14"/>
    </row>
    <row r="10" ht="15" customHeight="1">
      <c r="A10" s="17"/>
      <c r="B10" s="14"/>
    </row>
  </sheetData>
  <pageMargins left="0" right="0" top="0" bottom="0" header="0" footer="0"/>
  <pageSetup firstPageNumber="1" fitToHeight="1" fitToWidth="1" scale="100" useFirstPageNumber="0" orientation="portrait" pageOrder="downThenOver"/>
  <headerFooter>
    <oddFooter>&amp;"Helvetica,Regular"&amp;11&amp;P</oddFooter>
  </headerFooter>
</worksheet>
</file>

<file path=xl/worksheets/sheet4.xml><?xml version="1.0" encoding="utf-8"?>
<worksheet xmlns:r="http://schemas.openxmlformats.org/officeDocument/2006/relationships" xmlns="http://schemas.openxmlformats.org/spreadsheetml/2006/main">
  <dimension ref="A1:E12"/>
  <sheetViews>
    <sheetView workbookViewId="0" showGridLines="0" defaultGridColor="1"/>
  </sheetViews>
  <sheetFormatPr defaultColWidth="12.375" defaultRowHeight="13" customHeight="1" outlineLevelRow="0" outlineLevelCol="0"/>
  <cols>
    <col min="1" max="1" width="12.375" style="19" customWidth="1"/>
    <col min="2" max="2" width="9" style="19" customWidth="1"/>
    <col min="3" max="3" width="9" style="19" customWidth="1"/>
    <col min="4" max="4" width="9" style="19" customWidth="1"/>
    <col min="5" max="5" width="9" style="19" customWidth="1"/>
    <col min="6" max="256" width="12.375" style="19" customWidth="1"/>
  </cols>
  <sheetData>
    <row r="1" ht="14" customHeight="1">
      <c r="A1" t="s" s="7">
        <v>46</v>
      </c>
      <c r="B1" t="s" s="7">
        <v>47</v>
      </c>
      <c r="C1" t="s" s="7">
        <v>48</v>
      </c>
      <c r="D1" t="s" s="7">
        <v>49</v>
      </c>
      <c r="E1" t="s" s="7">
        <v>50</v>
      </c>
    </row>
    <row r="2" ht="15" customHeight="1">
      <c r="A2" t="s" s="7">
        <v>51</v>
      </c>
      <c r="B2" s="14"/>
      <c r="C2" s="14"/>
      <c r="D2" s="14"/>
      <c r="E2" s="14"/>
    </row>
    <row r="3" ht="15" customHeight="1">
      <c r="A3" t="s" s="7">
        <v>52</v>
      </c>
      <c r="B3" s="14"/>
      <c r="C3" s="18"/>
      <c r="D3" s="14"/>
      <c r="E3" s="14"/>
    </row>
    <row r="4" ht="15" customHeight="1">
      <c r="A4" t="s" s="7">
        <v>53</v>
      </c>
      <c r="B4" s="14"/>
      <c r="C4" s="18"/>
      <c r="D4" s="14"/>
      <c r="E4" s="14"/>
    </row>
    <row r="5" ht="15" customHeight="1">
      <c r="A5" t="s" s="7">
        <v>54</v>
      </c>
      <c r="B5" s="14"/>
      <c r="C5" s="18"/>
      <c r="D5" s="14"/>
      <c r="E5" s="14"/>
    </row>
    <row r="6" ht="15" customHeight="1">
      <c r="A6" t="s" s="7">
        <v>55</v>
      </c>
      <c r="B6" s="14"/>
      <c r="C6" s="18"/>
      <c r="D6" s="14"/>
      <c r="E6" s="14"/>
    </row>
    <row r="7" ht="15" customHeight="1">
      <c r="A7" t="s" s="7">
        <v>56</v>
      </c>
      <c r="B7" s="14">
        <v>500</v>
      </c>
      <c r="C7" s="18">
        <f>B7*0.034</f>
        <v>17</v>
      </c>
      <c r="D7" s="14"/>
      <c r="E7" s="14"/>
    </row>
    <row r="8" ht="15" customHeight="1">
      <c r="A8" t="s" s="7">
        <v>57</v>
      </c>
      <c r="B8" s="14">
        <v>700</v>
      </c>
      <c r="C8" s="18">
        <f>B8*0.034</f>
        <v>23.8</v>
      </c>
      <c r="D8" s="14"/>
      <c r="E8" s="14"/>
    </row>
    <row r="9" ht="15" customHeight="1">
      <c r="A9" t="s" s="7">
        <v>58</v>
      </c>
      <c r="B9" s="14">
        <v>720</v>
      </c>
      <c r="C9" s="18">
        <f>B9*0.034</f>
        <v>24.48</v>
      </c>
      <c r="D9" s="14"/>
      <c r="E9" s="14"/>
    </row>
    <row r="10" ht="15" customHeight="1">
      <c r="A10" t="s" s="7">
        <v>59</v>
      </c>
      <c r="B10" s="14">
        <v>720</v>
      </c>
      <c r="C10" s="18">
        <f>B10*0.034</f>
        <v>24.48</v>
      </c>
      <c r="D10" s="14"/>
      <c r="E10" s="14"/>
    </row>
    <row r="11" ht="15" customHeight="1">
      <c r="A11" t="s" s="7">
        <v>60</v>
      </c>
      <c r="B11" s="14">
        <v>560</v>
      </c>
      <c r="C11" s="18">
        <f>B11*0.034</f>
        <v>19.04</v>
      </c>
      <c r="D11" s="14"/>
      <c r="E11" s="14"/>
    </row>
    <row r="12" ht="15" customHeight="1">
      <c r="A12" t="s" s="17">
        <v>44</v>
      </c>
      <c r="B12" s="14"/>
      <c r="C12" s="18">
        <f>SUM(C2:C11)</f>
        <v>108.8</v>
      </c>
      <c r="D12" s="14">
        <v>0.5</v>
      </c>
      <c r="E12" s="15">
        <f>(C12/128)*(1/D12)</f>
        <v>1.7</v>
      </c>
    </row>
  </sheetData>
  <pageMargins left="0" right="0" top="0" bottom="0" header="0" footer="0"/>
  <pageSetup firstPageNumber="1" fitToHeight="1" fitToWidth="1" scale="100" useFirstPageNumber="0" orientation="portrait" pageOrder="downThenOver"/>
  <headerFooter>
    <oddFooter>&amp;"Helvetica,Regular"&amp;11&amp;P</oddFooter>
  </headerFooter>
</worksheet>
</file>

<file path=xl/worksheets/sheet5.xml><?xml version="1.0" encoding="utf-8"?>
<worksheet xmlns:r="http://schemas.openxmlformats.org/officeDocument/2006/relationships" xmlns="http://schemas.openxmlformats.org/spreadsheetml/2006/main">
  <dimension ref="A1:E12"/>
  <sheetViews>
    <sheetView workbookViewId="0" showGridLines="0" defaultGridColor="1"/>
  </sheetViews>
  <sheetFormatPr defaultColWidth="12.4116" defaultRowHeight="13" customHeight="1" outlineLevelRow="0" outlineLevelCol="0"/>
  <cols>
    <col min="1" max="1" width="12.4141" style="20" customWidth="1"/>
    <col min="2" max="2" width="9" style="20" customWidth="1"/>
    <col min="3" max="3" width="9" style="20" customWidth="1"/>
    <col min="4" max="4" width="9" style="20" customWidth="1"/>
    <col min="5" max="5" width="9" style="20" customWidth="1"/>
    <col min="6" max="256" width="12.4141" style="20" customWidth="1"/>
  </cols>
  <sheetData>
    <row r="1" ht="14" customHeight="1">
      <c r="A1" t="s" s="7">
        <v>46</v>
      </c>
      <c r="B1" t="s" s="7">
        <v>47</v>
      </c>
      <c r="C1" t="s" s="7">
        <v>48</v>
      </c>
      <c r="D1" t="s" s="7">
        <v>49</v>
      </c>
      <c r="E1" t="s" s="7">
        <v>50</v>
      </c>
    </row>
    <row r="2" ht="15" customHeight="1">
      <c r="A2" t="s" s="7">
        <v>63</v>
      </c>
      <c r="B2" s="14"/>
      <c r="C2" s="21"/>
      <c r="D2" s="14"/>
      <c r="E2" s="14"/>
    </row>
    <row r="3" ht="15" customHeight="1">
      <c r="A3" t="s" s="7">
        <v>64</v>
      </c>
      <c r="B3" s="14"/>
      <c r="C3" s="21"/>
      <c r="D3" s="14"/>
      <c r="E3" s="14"/>
    </row>
    <row r="4" ht="15" customHeight="1">
      <c r="A4" t="s" s="7">
        <v>65</v>
      </c>
      <c r="B4" s="14"/>
      <c r="C4" s="21"/>
      <c r="D4" s="14"/>
      <c r="E4" s="14"/>
    </row>
    <row r="5" ht="15" customHeight="1">
      <c r="A5" t="s" s="7">
        <v>66</v>
      </c>
      <c r="B5" s="14"/>
      <c r="C5" s="21"/>
      <c r="D5" s="14"/>
      <c r="E5" s="14"/>
    </row>
    <row r="6" ht="15" customHeight="1">
      <c r="A6" t="s" s="7">
        <v>67</v>
      </c>
      <c r="B6" s="14"/>
      <c r="C6" s="21"/>
      <c r="D6" s="14"/>
      <c r="E6" s="14"/>
    </row>
    <row r="7" ht="15" customHeight="1">
      <c r="A7" t="s" s="7">
        <v>68</v>
      </c>
      <c r="B7" s="14">
        <v>540</v>
      </c>
      <c r="C7" s="21">
        <f>B7*0.034</f>
        <v>18.36</v>
      </c>
      <c r="D7" s="14"/>
      <c r="E7" s="14"/>
    </row>
    <row r="8" ht="15" customHeight="1">
      <c r="A8" t="s" s="7">
        <v>69</v>
      </c>
      <c r="B8" s="14">
        <v>680</v>
      </c>
      <c r="C8" s="21">
        <f>B8*0.034</f>
        <v>23.12</v>
      </c>
      <c r="D8" s="14"/>
      <c r="E8" s="14"/>
    </row>
    <row r="9" ht="15" customHeight="1">
      <c r="A9" t="s" s="7">
        <v>70</v>
      </c>
      <c r="B9" s="14">
        <v>670</v>
      </c>
      <c r="C9" s="21">
        <f>B9*0.034</f>
        <v>22.78</v>
      </c>
      <c r="D9" s="14"/>
      <c r="E9" s="14"/>
    </row>
    <row r="10" ht="15" customHeight="1">
      <c r="A10" t="s" s="7">
        <v>71</v>
      </c>
      <c r="B10" s="14">
        <v>660</v>
      </c>
      <c r="C10" s="21">
        <f>B10*0.034</f>
        <v>22.44</v>
      </c>
      <c r="D10" s="14"/>
      <c r="E10" s="14"/>
    </row>
    <row r="11" ht="15" customHeight="1">
      <c r="A11" t="s" s="7">
        <v>72</v>
      </c>
      <c r="B11" s="14">
        <v>560</v>
      </c>
      <c r="C11" s="21">
        <f>B11*0.034</f>
        <v>19.04</v>
      </c>
      <c r="D11" s="14"/>
      <c r="E11" s="14"/>
    </row>
    <row r="12" ht="15" customHeight="1">
      <c r="A12" t="s" s="17">
        <v>73</v>
      </c>
      <c r="B12" s="14"/>
      <c r="C12" s="21">
        <f>SUM(C2:C11)</f>
        <v>105.74</v>
      </c>
      <c r="D12" s="22">
        <v>0.5</v>
      </c>
      <c r="E12" s="15">
        <f>(C12/128)*(1/D12)</f>
        <v>1.6521875</v>
      </c>
    </row>
  </sheetData>
  <pageMargins left="0" right="0" top="0" bottom="0" header="0" footer="0"/>
  <pageSetup firstPageNumber="1" fitToHeight="1" fitToWidth="1" scale="100" useFirstPageNumber="0" orientation="portrait" pageOrder="downThenOver"/>
  <headerFooter>
    <oddFooter>&amp;"Helvetica,Regular"&amp;11&amp;P</oddFooter>
  </headerFooter>
</worksheet>
</file>

<file path=xl/worksheets/sheet6.xml><?xml version="1.0" encoding="utf-8"?>
<worksheet xmlns:r="http://schemas.openxmlformats.org/officeDocument/2006/relationships" xmlns="http://schemas.openxmlformats.org/spreadsheetml/2006/main">
  <dimension ref="A1:B10"/>
  <sheetViews>
    <sheetView workbookViewId="0" showGridLines="0" defaultGridColor="1"/>
  </sheetViews>
  <sheetFormatPr defaultColWidth="15.0186" defaultRowHeight="13" customHeight="1" outlineLevelRow="0" outlineLevelCol="0"/>
  <cols>
    <col min="1" max="1" width="15.0312" style="23" customWidth="1"/>
    <col min="2" max="2" width="9" style="23" customWidth="1"/>
    <col min="3" max="256" width="15.0312" style="23" customWidth="1"/>
  </cols>
  <sheetData>
    <row r="1" ht="15" customHeight="1">
      <c r="A1" s="7"/>
      <c r="B1" t="s" s="7">
        <v>76</v>
      </c>
    </row>
    <row r="2" ht="15" customHeight="1">
      <c r="A2" t="s" s="9">
        <v>77</v>
      </c>
      <c r="B2" s="15">
        <f>'Page 2 - LEFT GPM'!E12+'Page 2 - RIGHT GPM'!E12</f>
        <v>3.3521875</v>
      </c>
    </row>
    <row r="3" ht="15" customHeight="1">
      <c r="A3" t="s" s="9">
        <v>78</v>
      </c>
      <c r="B3" s="15">
        <f>'Page 1 - TRV CALC'!B6/'Page 1 - TRV CALC'!B7</f>
        <v>5.185714285714286</v>
      </c>
    </row>
    <row r="4" ht="15" customHeight="1">
      <c r="A4" s="9"/>
      <c r="B4" s="14"/>
    </row>
    <row r="5" ht="15" customHeight="1">
      <c r="A5" t="s" s="17">
        <v>79</v>
      </c>
      <c r="B5" s="24">
        <f>B2*B3</f>
        <v>17.38348660714286</v>
      </c>
    </row>
    <row r="6" ht="15" customHeight="1">
      <c r="A6" s="9"/>
      <c r="B6" s="14"/>
    </row>
    <row r="7" ht="15" customHeight="1">
      <c r="A7" s="9"/>
      <c r="B7" s="14"/>
    </row>
    <row r="8" ht="15" customHeight="1">
      <c r="A8" s="9"/>
      <c r="B8" s="14"/>
    </row>
    <row r="9" ht="15" customHeight="1">
      <c r="A9" s="9"/>
      <c r="B9" s="14"/>
    </row>
    <row r="10" ht="15" customHeight="1">
      <c r="A10" s="9"/>
      <c r="B10" s="14"/>
    </row>
  </sheetData>
  <pageMargins left="0" right="0" top="0" bottom="0" header="0" footer="0"/>
  <pageSetup firstPageNumber="1" fitToHeight="1" fitToWidth="1" scale="100" useFirstPageNumber="0" orientation="portrait" pageOrder="downThenOver"/>
  <headerFooter>
    <oddFooter>&amp;"Helvetica,Regular"&amp;11&amp;P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